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A13EED29-2C73-4696-BE24-787DFF673AE5}" xr6:coauthVersionLast="47" xr6:coauthVersionMax="47" xr10:uidLastSave="{00000000-0000-0000-0000-000000000000}"/>
  <bookViews>
    <workbookView xWindow="-120" yWindow="-120" windowWidth="29040" windowHeight="15720" xr2:uid="{2EB1B0A9-D4BB-4369-908B-9A86498331DA}"/>
  </bookViews>
  <sheets>
    <sheet name="順位１" sheetId="1" r:id="rId1"/>
    <sheet name="順位２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 a="1"/>
  <c r="F4" i="2" s="1"/>
  <c r="G4" i="2" s="1" a="1"/>
  <c r="G4" i="2" s="1"/>
  <c r="I9" i="1"/>
  <c r="I8" i="1"/>
  <c r="H4" i="1" s="1" a="1"/>
  <c r="H4" i="1" s="1"/>
  <c r="E4" i="1"/>
  <c r="I5" i="1" s="1"/>
  <c r="E5" i="1"/>
  <c r="E6" i="1"/>
  <c r="E7" i="1"/>
  <c r="E8" i="1"/>
  <c r="E9" i="1"/>
  <c r="E10" i="1"/>
  <c r="E11" i="1"/>
  <c r="E12" i="1"/>
  <c r="I4" i="1" l="1"/>
  <c r="I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<sst xmlns="http://schemas.openxmlformats.org/spreadsheetml/2006/main" count="42" uniqueCount="37">
  <si>
    <t>氏名</t>
    <rPh sb="0" eb="2">
      <t>シメイ</t>
    </rPh>
    <phoneticPr fontId="1"/>
  </si>
  <si>
    <t>田中</t>
    <rPh sb="0" eb="2">
      <t>タナカ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</si>
  <si>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</si>
  <si>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</si>
  <si>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松田</t>
    <rPh sb="0" eb="2">
      <t>マツダ</t>
    </rPh>
    <phoneticPr fontId="1"/>
  </si>
  <si>
    <t>榎木</t>
    <rPh sb="0" eb="2">
      <t>エノキ</t>
    </rPh>
    <phoneticPr fontId="1"/>
  </si>
  <si>
    <t>佐竹</t>
    <rPh sb="0" eb="2">
      <t>サタケ</t>
    </rPh>
    <phoneticPr fontId="1"/>
  </si>
  <si>
    <t>古村</t>
    <rPh sb="0" eb="2">
      <t>コムラ</t>
    </rPh>
    <phoneticPr fontId="1"/>
  </si>
  <si>
    <t>細野</t>
    <rPh sb="0" eb="2">
      <t>ホソノ</t>
    </rPh>
    <phoneticPr fontId="1"/>
  </si>
  <si>
    <t>森</t>
    <rPh sb="0" eb="1">
      <t>モリ</t>
    </rPh>
    <phoneticPr fontId="1"/>
  </si>
  <si>
    <t>筆記</t>
    <rPh sb="0" eb="2">
      <t>ヒッキ</t>
    </rPh>
    <phoneticPr fontId="1"/>
  </si>
  <si>
    <t>スピーチ</t>
    <phoneticPr fontId="1"/>
  </si>
  <si>
    <t>合計</t>
    <rPh sb="0" eb="2">
      <t>ゴウケイ</t>
    </rPh>
    <phoneticPr fontId="1"/>
  </si>
  <si>
    <t>最下位</t>
    <rPh sb="0" eb="3">
      <t>サイカイ</t>
    </rPh>
    <phoneticPr fontId="1"/>
  </si>
  <si>
    <t>準最下位</t>
    <rPh sb="0" eb="1">
      <t>ジュン</t>
    </rPh>
    <rPh sb="1" eb="4">
      <t>サイカイ</t>
    </rPh>
    <phoneticPr fontId="1"/>
  </si>
  <si>
    <t>第１候補</t>
    <rPh sb="0" eb="1">
      <t>ダイ</t>
    </rPh>
    <rPh sb="2" eb="4">
      <t>コウホ</t>
    </rPh>
    <phoneticPr fontId="1"/>
  </si>
  <si>
    <t>第２候補</t>
    <rPh sb="0" eb="1">
      <t>ダイ</t>
    </rPh>
    <rPh sb="2" eb="4">
      <t>コウホ</t>
    </rPh>
    <phoneticPr fontId="1"/>
  </si>
  <si>
    <t>第３候補</t>
    <rPh sb="0" eb="1">
      <t>ダイ</t>
    </rPh>
    <rPh sb="2" eb="4">
      <t>コウホ</t>
    </rPh>
    <phoneticPr fontId="1"/>
  </si>
  <si>
    <t>■英語能力検定選考テスト結果</t>
    <rPh sb="1" eb="3">
      <t>エイゴ</t>
    </rPh>
    <rPh sb="3" eb="5">
      <t>ノウリョク</t>
    </rPh>
    <rPh sb="5" eb="7">
      <t>ケンテイ</t>
    </rPh>
    <rPh sb="7" eb="9">
      <t>センコウ</t>
    </rPh>
    <rPh sb="12" eb="14">
      <t>ケッカ</t>
    </rPh>
    <phoneticPr fontId="1"/>
  </si>
  <si>
    <t>佐藤 美香</t>
  </si>
  <si>
    <t>高橋 さくら</t>
  </si>
  <si>
    <t>中村 健一</t>
  </si>
  <si>
    <t>小林 まり子</t>
  </si>
  <si>
    <t>伊藤 健司</t>
  </si>
  <si>
    <t>渡辺 あやか</t>
  </si>
  <si>
    <t>加藤 大輔</t>
  </si>
  <si>
    <t>奏 花子</t>
    <rPh sb="0" eb="1">
      <t>カナ</t>
    </rPh>
    <rPh sb="2" eb="4">
      <t>ハナコ</t>
    </rPh>
    <phoneticPr fontId="1"/>
  </si>
  <si>
    <t>山田 一太</t>
    <rPh sb="3" eb="5">
      <t>イチタ</t>
    </rPh>
    <phoneticPr fontId="1"/>
  </si>
  <si>
    <t>鈴木 健史郎</t>
    <rPh sb="3" eb="6">
      <t>ケンシロウ</t>
    </rPh>
    <phoneticPr fontId="1"/>
  </si>
  <si>
    <t>スコア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</si>
  <si>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</si>
  <si>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</si>
  <si>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</si>
  <si>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ブービー</t>
    <phoneticPr fontId="1"/>
  </si>
  <si>
    <t>ビリ</t>
    <phoneticPr fontId="1"/>
  </si>
  <si>
    <t>順位</t>
    <rPh sb="0" eb="2">
      <t>ジュンイ</t>
    </rPh>
    <phoneticPr fontId="1"/>
  </si>
  <si>
    <t>■ ゴルフ大会結果表</t>
    <rPh sb="5" eb="7">
      <t>タイカイ</t>
    </rPh>
    <rPh sb="7" eb="9">
      <t>ケッカ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</si>
</sst>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6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D98D-53B9-4AE0-9AA6-A9332BCA537E}">
  <dimension ref="B1:N14"/>
  <sheetViews>
    <sheetView tabSelected="1" zoomScale="160" zoomScaleNormal="160" workbookViewId="0">
      <selection activeCell="I11" sqref="I11"/>
    </sheetView>
  </sheetViews>
  <sheetFormatPr defaultRowHeight="18.75" x14ac:dyDescent="0.45"/>
  <cols>
    <col min="1" max="1" width="4.5546875" customWidth="1"/>
  </cols>
  <sheetData>
    <row r="1" spans="2:14" x14ac:dyDescent="0.45">
      <c r="B1" t="s">
        <v>18</v>
      </c>
    </row>
    <row r="3" spans="2:14" x14ac:dyDescent="0.45">
      <c r="B3" s="3" t="s">
        <v>0</v>
      </c>
      <c r="C3" s="3" t="s">
        <v>10</v>
      </c>
      <c r="D3" s="3" t="s">
        <v>11</v>
      </c>
      <c r="E3" s="4" t="s">
        <v>12</v>
      </c>
      <c r="G3" s="6"/>
      <c r="H3" s="6" t="s">
        <v>0</v>
      </c>
      <c r="I3" s="6" t="s">
        <v>12</v>
      </c>
    </row>
    <row r="4" spans="2:14" x14ac:dyDescent="0.45">
      <c r="B4" s="2" t="s">
        <v>1</v>
      </c>
      <c r="C4" s="2">
        <v>55</v>
      </c>
      <c r="D4" s="2">
        <v>87</v>
      </c>
      <c r="E4" s="2">
        <f t="shared" ref="E4:E12" si="0">SUM(C4:D4)</f>
        <v>142</v>
      </c>
      <c r="G4" s="7" t="s">
        <v>15</v>
      </c>
      <c r="H4" s="5" t="str" cm="1">
        <f t="array" ref="H4:H9">_xlfn.XLOOKUP(I4:I9,E4:E12,B4:B12,"")</f>
        <v>松田</v>
      </c>
      <c r="I4" s="5">
        <f>LARGE($E$4:$E$12,ROW(A1))</f>
        <v>159</v>
      </c>
      <c r="N4" s="1"/>
    </row>
    <row r="5" spans="2:14" x14ac:dyDescent="0.45">
      <c r="B5" s="2" t="s">
        <v>2</v>
      </c>
      <c r="C5" s="2">
        <v>69</v>
      </c>
      <c r="D5" s="2">
        <v>78</v>
      </c>
      <c r="E5" s="2">
        <f t="shared" si="0"/>
        <v>147</v>
      </c>
      <c r="G5" s="7" t="s">
        <v>16</v>
      </c>
      <c r="H5" s="5" t="str">
        <v>榎木</v>
      </c>
      <c r="I5" s="5">
        <f>LARGE($E$4:$E$12,ROW(A2))</f>
        <v>152</v>
      </c>
      <c r="N5" s="1"/>
    </row>
    <row r="6" spans="2:14" x14ac:dyDescent="0.45">
      <c r="B6" s="2" t="s">
        <v>3</v>
      </c>
      <c r="C6" s="2">
        <v>72</v>
      </c>
      <c r="D6" s="2">
        <v>76</v>
      </c>
      <c r="E6" s="2">
        <f t="shared" si="0"/>
        <v>148</v>
      </c>
      <c r="G6" s="7" t="s">
        <v>17</v>
      </c>
      <c r="H6" s="5" t="str">
        <v>細野</v>
      </c>
      <c r="I6" s="5">
        <f>LARGE($E$4:$E$12,ROW(A3))</f>
        <v>151</v>
      </c>
      <c r="N6" s="1"/>
    </row>
    <row r="7" spans="2:14" x14ac:dyDescent="0.45">
      <c r="B7" s="2" t="s">
        <v>4</v>
      </c>
      <c r="C7" s="2">
        <v>70</v>
      </c>
      <c r="D7" s="2">
        <v>89</v>
      </c>
      <c r="E7" s="2">
        <f t="shared" si="0"/>
        <v>159</v>
      </c>
      <c r="H7" t="str">
        <v/>
      </c>
      <c r="N7" s="1"/>
    </row>
    <row r="8" spans="2:14" x14ac:dyDescent="0.45">
      <c r="B8" s="2" t="s">
        <v>5</v>
      </c>
      <c r="C8" s="2">
        <v>66</v>
      </c>
      <c r="D8" s="2">
        <v>86</v>
      </c>
      <c r="E8" s="2">
        <f t="shared" si="0"/>
        <v>152</v>
      </c>
      <c r="G8" s="7" t="s">
        <v>14</v>
      </c>
      <c r="H8" s="5" t="str">
        <v>佐竹</v>
      </c>
      <c r="I8" s="5">
        <f>SMALL(E4:E12,2)</f>
        <v>104</v>
      </c>
      <c r="N8" s="1"/>
    </row>
    <row r="9" spans="2:14" x14ac:dyDescent="0.45">
      <c r="B9" s="2" t="s">
        <v>6</v>
      </c>
      <c r="C9" s="2">
        <v>35</v>
      </c>
      <c r="D9" s="2">
        <v>69</v>
      </c>
      <c r="E9" s="2">
        <f t="shared" si="0"/>
        <v>104</v>
      </c>
      <c r="G9" s="7" t="s">
        <v>13</v>
      </c>
      <c r="H9" s="5" t="str">
        <v>古村</v>
      </c>
      <c r="I9" s="5">
        <f>SMALL(E5:E13,1)</f>
        <v>88</v>
      </c>
      <c r="N9" s="1"/>
    </row>
    <row r="10" spans="2:14" x14ac:dyDescent="0.45">
      <c r="B10" s="2" t="s">
        <v>7</v>
      </c>
      <c r="C10" s="2">
        <v>53</v>
      </c>
      <c r="D10" s="2">
        <v>35</v>
      </c>
      <c r="E10" s="2">
        <f t="shared" si="0"/>
        <v>88</v>
      </c>
      <c r="N10" s="1"/>
    </row>
    <row r="11" spans="2:14" x14ac:dyDescent="0.45">
      <c r="B11" s="2" t="s">
        <v>8</v>
      </c>
      <c r="C11" s="2">
        <v>97</v>
      </c>
      <c r="D11" s="2">
        <v>54</v>
      </c>
      <c r="E11" s="2">
        <f t="shared" si="0"/>
        <v>151</v>
      </c>
      <c r="N11" s="1"/>
    </row>
    <row r="12" spans="2:14" x14ac:dyDescent="0.45">
      <c r="B12" s="2" t="s">
        <v>9</v>
      </c>
      <c r="C12" s="2">
        <v>86</v>
      </c>
      <c r="D12" s="2">
        <v>42</v>
      </c>
      <c r="E12" s="2">
        <f t="shared" si="0"/>
        <v>128</v>
      </c>
      <c r="N12" s="1"/>
    </row>
    <row r="13" spans="2:14" x14ac:dyDescent="0.45">
      <c r="N13" s="1"/>
    </row>
    <row r="14" spans="2:14" x14ac:dyDescent="0.45">
      <c r="N14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6EB8-BC6F-4226-8B78-4205587F486F}">
  <dimension ref="B1:G13"/>
  <sheetViews>
    <sheetView zoomScale="160" zoomScaleNormal="160" workbookViewId="0">
      <selection activeCell="C8" sqref="C8"/>
    </sheetView>
  </sheetViews>
  <sheetFormatPr defaultRowHeight="18.75" x14ac:dyDescent="0.45"/>
  <cols>
    <col min="2" max="2" width="10.44140625" bestFit="1" customWidth="1"/>
    <col min="7" max="7" width="11.6640625" customWidth="1"/>
  </cols>
  <sheetData>
    <row r="1" spans="2:7" x14ac:dyDescent="0.45">
      <c r="B1" t="s">
        <v>36</v>
      </c>
    </row>
    <row r="3" spans="2:7" x14ac:dyDescent="0.45">
      <c r="B3" s="10" t="s">
        <v>0</v>
      </c>
      <c r="C3" s="10" t="s">
        <v>29</v>
      </c>
      <c r="E3" s="11" t="s">
        <v>35</v>
      </c>
      <c r="F3" s="11" t="s">
        <v>29</v>
      </c>
      <c r="G3" s="11" t="s">
        <v>0</v>
      </c>
    </row>
    <row r="4" spans="2:7" x14ac:dyDescent="0.45">
      <c r="B4" s="8" t="s">
        <v>26</v>
      </c>
      <c r="C4" s="8">
        <v>72</v>
      </c>
      <c r="E4" s="9" t="s">
        <v>30</v>
      </c>
      <c r="F4" s="9" cm="1">
        <f t="array" ref="F4:F8">TRANSPOSE(SMALL(C4:C13,{1,2,3,9,10}))</f>
        <v>68</v>
      </c>
      <c r="G4" s="9" t="str" cm="1">
        <f t="array" ref="G4:G8">INDEX(B4:B13,MATCH(_xlfn.ANCHORARRAY(F4),C4:C13,0))</f>
        <v>山田 一太</v>
      </c>
    </row>
    <row r="5" spans="2:7" x14ac:dyDescent="0.45">
      <c r="B5" s="8" t="s">
        <v>27</v>
      </c>
      <c r="C5" s="8">
        <v>68</v>
      </c>
      <c r="E5" s="9" t="s">
        <v>31</v>
      </c>
      <c r="F5" s="9">
        <v>69</v>
      </c>
      <c r="G5" s="9" t="str">
        <v>加藤 大輔</v>
      </c>
    </row>
    <row r="6" spans="2:7" x14ac:dyDescent="0.45">
      <c r="B6" s="8" t="s">
        <v>19</v>
      </c>
      <c r="C6" s="8">
        <v>75</v>
      </c>
      <c r="E6" s="9" t="s">
        <v>32</v>
      </c>
      <c r="F6" s="9">
        <v>70</v>
      </c>
      <c r="G6" s="9" t="str">
        <v>鈴木 健史郎</v>
      </c>
    </row>
    <row r="7" spans="2:7" x14ac:dyDescent="0.45">
      <c r="B7" s="8" t="s">
        <v>28</v>
      </c>
      <c r="C7" s="8">
        <v>70</v>
      </c>
      <c r="E7" s="9" t="s">
        <v>33</v>
      </c>
      <c r="F7" s="9">
        <v>78</v>
      </c>
      <c r="G7" s="9" t="str">
        <v>小林 まり子</v>
      </c>
    </row>
    <row r="8" spans="2:7" x14ac:dyDescent="0.45">
      <c r="B8" s="8" t="s">
        <v>20</v>
      </c>
      <c r="C8" s="8">
        <v>80</v>
      </c>
      <c r="E8" s="9" t="s">
        <v>34</v>
      </c>
      <c r="F8" s="9">
        <v>80</v>
      </c>
      <c r="G8" s="9" t="str">
        <v>高橋 さくら</v>
      </c>
    </row>
    <row r="9" spans="2:7" x14ac:dyDescent="0.45">
      <c r="B9" s="8" t="s">
        <v>21</v>
      </c>
      <c r="C9" s="8">
        <v>73</v>
      </c>
    </row>
    <row r="10" spans="2:7" x14ac:dyDescent="0.45">
      <c r="B10" s="8" t="s">
        <v>22</v>
      </c>
      <c r="C10" s="8">
        <v>78</v>
      </c>
    </row>
    <row r="11" spans="2:7" x14ac:dyDescent="0.45">
      <c r="B11" s="8" t="s">
        <v>23</v>
      </c>
      <c r="C11" s="8">
        <v>71</v>
      </c>
    </row>
    <row r="12" spans="2:7" x14ac:dyDescent="0.45">
      <c r="B12" s="8" t="s">
        <v>24</v>
      </c>
      <c r="C12" s="8">
        <v>76</v>
      </c>
    </row>
    <row r="13" spans="2:7" x14ac:dyDescent="0.45">
      <c r="B13" s="8" t="s">
        <v>25</v>
      </c>
      <c r="C13" s="8">
        <v>69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順位１</vt:lpstr>
      <vt:lpstr>順位２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2024-03-15T04:49:07Z</dcterms:created>
  <dcterms:modified xsi:type="dcterms:W3CDTF">2024-03-15T05:50:18Z</dcterms:modified>
</cp:coreProperties>
</file>